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yselkablan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L42" i="1"/>
  <c r="K42" i="1"/>
  <c r="J42" i="1"/>
  <c r="G42" i="1"/>
  <c r="I42" i="1" s="1"/>
  <c r="F42" i="1"/>
  <c r="E42" i="1"/>
  <c r="D42" i="1"/>
  <c r="C42" i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H29" i="1"/>
  <c r="G29" i="1"/>
  <c r="I29" i="1" s="1"/>
  <c r="F29" i="1"/>
  <c r="C29" i="1"/>
  <c r="E29" i="1" s="1"/>
  <c r="B29" i="1"/>
  <c r="M28" i="1"/>
  <c r="L28" i="1"/>
  <c r="I28" i="1"/>
  <c r="H28" i="1"/>
  <c r="E28" i="1"/>
  <c r="D28" i="1"/>
  <c r="M27" i="1"/>
  <c r="L27" i="1"/>
  <c r="K27" i="1"/>
  <c r="J27" i="1"/>
  <c r="I27" i="1"/>
  <c r="G27" i="1"/>
  <c r="F27" i="1"/>
  <c r="F22" i="1" s="1"/>
  <c r="E27" i="1"/>
  <c r="D27" i="1"/>
  <c r="C27" i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J22" i="1" s="1"/>
  <c r="H23" i="1"/>
  <c r="G23" i="1"/>
  <c r="I23" i="1" s="1"/>
  <c r="F23" i="1"/>
  <c r="C23" i="1"/>
  <c r="E23" i="1" s="1"/>
  <c r="B23" i="1"/>
  <c r="B22" i="1" s="1"/>
  <c r="G22" i="1"/>
  <c r="I22" i="1" s="1"/>
  <c r="M21" i="1"/>
  <c r="L21" i="1"/>
  <c r="I21" i="1"/>
  <c r="H21" i="1"/>
  <c r="E21" i="1"/>
  <c r="D21" i="1"/>
  <c r="M20" i="1"/>
  <c r="K20" i="1"/>
  <c r="J20" i="1"/>
  <c r="J8" i="1" s="1"/>
  <c r="I20" i="1"/>
  <c r="H20" i="1"/>
  <c r="G20" i="1"/>
  <c r="F20" i="1"/>
  <c r="E20" i="1"/>
  <c r="C20" i="1"/>
  <c r="B20" i="1"/>
  <c r="B8" i="1" s="1"/>
  <c r="B44" i="1" s="1"/>
  <c r="B45" i="1" s="1"/>
  <c r="M19" i="1"/>
  <c r="L19" i="1"/>
  <c r="I19" i="1"/>
  <c r="H19" i="1"/>
  <c r="E19" i="1"/>
  <c r="D19" i="1"/>
  <c r="K18" i="1"/>
  <c r="M18" i="1" s="1"/>
  <c r="J18" i="1"/>
  <c r="H18" i="1"/>
  <c r="G18" i="1"/>
  <c r="I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L9" i="1" s="1"/>
  <c r="G9" i="1"/>
  <c r="I9" i="1" s="1"/>
  <c r="F9" i="1"/>
  <c r="F8" i="1" s="1"/>
  <c r="C9" i="1"/>
  <c r="E9" i="1" s="1"/>
  <c r="B9" i="1"/>
  <c r="D9" i="1" s="1"/>
  <c r="K8" i="1"/>
  <c r="M8" i="1" s="1"/>
  <c r="C8" i="1"/>
  <c r="E8" i="1" s="1"/>
  <c r="F44" i="1" l="1"/>
  <c r="F45" i="1" s="1"/>
  <c r="J44" i="1"/>
  <c r="J45" i="1" s="1"/>
  <c r="D18" i="1"/>
  <c r="D29" i="1"/>
  <c r="D20" i="1"/>
  <c r="L20" i="1"/>
  <c r="H27" i="1"/>
  <c r="H9" i="1"/>
  <c r="L18" i="1"/>
  <c r="D23" i="1"/>
  <c r="G8" i="1"/>
  <c r="C22" i="1"/>
  <c r="K22" i="1"/>
  <c r="L8" i="1"/>
  <c r="L23" i="1"/>
  <c r="H42" i="1"/>
  <c r="H22" i="1"/>
  <c r="K44" i="1"/>
  <c r="D8" i="1"/>
  <c r="L29" i="1"/>
  <c r="G44" i="1" l="1"/>
  <c r="I8" i="1"/>
  <c r="H8" i="1"/>
  <c r="M22" i="1"/>
  <c r="L22" i="1"/>
  <c r="E22" i="1"/>
  <c r="D22" i="1"/>
  <c r="K45" i="1"/>
  <c r="L44" i="1"/>
  <c r="M44" i="1"/>
  <c r="C44" i="1"/>
  <c r="G45" i="1" l="1"/>
  <c r="I44" i="1"/>
  <c r="H44" i="1"/>
  <c r="M45" i="1"/>
  <c r="L45" i="1"/>
  <c r="C45" i="1"/>
  <c r="D44" i="1"/>
  <c r="E44" i="1"/>
  <c r="E45" i="1" l="1"/>
  <c r="D45" i="1"/>
  <c r="I45" i="1"/>
  <c r="H45" i="1"/>
</calcChain>
</file>

<file path=xl/sharedStrings.xml><?xml version="1.0" encoding="utf-8"?>
<sst xmlns="http://schemas.openxmlformats.org/spreadsheetml/2006/main" count="55" uniqueCount="51">
  <si>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</si>
  <si>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</si>
  <si>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</si>
  <si>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</si>
  <si>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</si>
  <si>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</si>
  <si>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</si>
  <si>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</si>
  <si>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</si>
  <si>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</si>
  <si>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</si>
  <si>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</si>
  <si>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</si>
  <si>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</si>
  <si>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</si>
  <si>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</si>
  <si>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</si>
  <si>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</si>
  <si>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</si>
  <si>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</si>
  <si>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</si>
  <si>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</si>
  <si>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</si>
  <si>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</si>
  <si>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</si>
  <si>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</si>
  <si>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</si>
  <si>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</si>
  <si>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</si>
  <si>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</si>
  <si>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</si>
  <si>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</si>
  <si>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</si>
  <si>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</si>
  <si>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</si>
  <si>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</si>
  <si>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</si>
  <si>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</si>
  <si>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</si>
  <si>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</si>
  <si>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</si>
  <si>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</si>
  <si>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</si>
  <si>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2021 - 2022</t>
  </si>
  <si>
    <t>Değişim    ('23/'22)</t>
  </si>
  <si>
    <t xml:space="preserve"> Pay(23)  (%)</t>
  </si>
  <si>
    <t>2022 - 2023</t>
  </si>
  <si>
    <t>1 - 31 MARCH EXPORT FIGURES</t>
  </si>
  <si>
    <t>1 - 31 MARCH</t>
  </si>
  <si>
    <t>1st MARCH  -  31th MARCH</t>
  </si>
  <si>
    <t>For February-March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</si>
</sst>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9" fillId="0" borderId="9" xfId="335" applyNumberFormat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517071</xdr:colOff>
      <xdr:row>0</xdr:row>
      <xdr:rowOff>0</xdr:rowOff>
    </xdr:from>
    <xdr:to>
      <xdr:col>0</xdr:col>
      <xdr:colOff>3344373</xdr:colOff>
      <xdr:row>4</xdr:row>
      <xdr:rowOff>45357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1" y="0"/>
          <a:ext cx="2827302" cy="852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D54" sqref="D54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6" t="s">
        <v>47</v>
      </c>
      <c r="C1" s="36"/>
      <c r="D1" s="36"/>
      <c r="E1" s="36"/>
      <c r="F1" s="36"/>
      <c r="G1" s="36"/>
      <c r="H1" s="36"/>
      <c r="I1" s="36"/>
      <c r="J1" s="36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3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18" x14ac:dyDescent="0.25">
      <c r="A6" s="3"/>
      <c r="B6" s="32" t="s">
        <v>48</v>
      </c>
      <c r="C6" s="32"/>
      <c r="D6" s="32"/>
      <c r="E6" s="32"/>
      <c r="F6" s="32" t="s">
        <v>49</v>
      </c>
      <c r="G6" s="32"/>
      <c r="H6" s="32"/>
      <c r="I6" s="32"/>
      <c r="J6" s="32" t="s">
        <v>40</v>
      </c>
      <c r="K6" s="32"/>
      <c r="L6" s="32"/>
      <c r="M6" s="32"/>
    </row>
    <row r="7" spans="1:13" ht="29" x14ac:dyDescent="0.4">
      <c r="A7" s="4" t="s">
        <v>27</v>
      </c>
      <c r="B7" s="5">
        <v>2022</v>
      </c>
      <c r="C7" s="6">
        <v>2023</v>
      </c>
      <c r="D7" s="7" t="s">
        <v>44</v>
      </c>
      <c r="E7" s="7" t="s">
        <v>45</v>
      </c>
      <c r="F7" s="5">
        <v>2022</v>
      </c>
      <c r="G7" s="6">
        <v>2023</v>
      </c>
      <c r="H7" s="7" t="s">
        <v>44</v>
      </c>
      <c r="I7" s="7" t="s">
        <v>45</v>
      </c>
      <c r="J7" s="5" t="s">
        <v>43</v>
      </c>
      <c r="K7" s="5" t="s">
        <v>46</v>
      </c>
      <c r="L7" s="7" t="s">
        <v>44</v>
      </c>
      <c r="M7" s="7" t="s">
        <v>45</v>
      </c>
    </row>
    <row r="8" spans="1:13" ht="16.5" x14ac:dyDescent="0.35">
      <c r="A8" s="13" t="s">
        <v>28</v>
      </c>
      <c r="B8" s="25">
        <f>B9+B18+B20</f>
        <v>2964177.4834699999</v>
      </c>
      <c r="C8" s="25">
        <f>C9+C18+C20</f>
        <v>3201837.4505400001</v>
      </c>
      <c r="D8" s="26">
        <f t="shared" ref="D8:D46" si="0">(C8-B8)/B8*100</f>
        <v>8.0177374126661523</v>
      </c>
      <c r="E8" s="26">
        <f t="shared" ref="E8:E46" si="1">C8/C$46*100</f>
        <v>13.569227176316279</v>
      </c>
      <c r="F8" s="25">
        <f>F9+F18+F20</f>
        <v>8256113.9780299999</v>
      </c>
      <c r="G8" s="25">
        <f>G9+G18+G20</f>
        <v>8626126.6465300005</v>
      </c>
      <c r="H8" s="26">
        <f t="shared" ref="H8:H46" si="2">(G8-F8)/F8*100</f>
        <v>4.481680721518936</v>
      </c>
      <c r="I8" s="26">
        <f t="shared" ref="I8:I46" si="3">G8/G$46*100</f>
        <v>14.006210784165486</v>
      </c>
      <c r="J8" s="25">
        <f>J9+J18+J20</f>
        <v>31350227.08123</v>
      </c>
      <c r="K8" s="25">
        <f>K9+K18+K20</f>
        <v>34592307.334830001</v>
      </c>
      <c r="L8" s="26">
        <f t="shared" ref="L8:L46" si="4">(K8-J8)/J8*100</f>
        <v>10.341488899584714</v>
      </c>
      <c r="M8" s="26">
        <f t="shared" ref="M8:M46" si="5">K8/K$46*100</f>
        <v>13.527563719116529</v>
      </c>
    </row>
    <row r="9" spans="1:13" ht="15.5" x14ac:dyDescent="0.35">
      <c r="A9" s="8" t="s">
        <v>29</v>
      </c>
      <c r="B9" s="25">
        <f>B10+B11+B12+B13+B14+B15+B16+B17</f>
        <v>1830721.2725599997</v>
      </c>
      <c r="C9" s="25">
        <f>C10+C11+C12+C13+C14+C15+C16+C17</f>
        <v>2134133.0547000002</v>
      </c>
      <c r="D9" s="26">
        <f t="shared" si="0"/>
        <v>16.573346619593426</v>
      </c>
      <c r="E9" s="26">
        <f t="shared" si="1"/>
        <v>9.0443492810124297</v>
      </c>
      <c r="F9" s="25">
        <f>F10+F11+F12+F13+F14+F15+F16+F17</f>
        <v>5326497.1639099997</v>
      </c>
      <c r="G9" s="25">
        <f>G10+G11+G12+G13+G14+G15+G16+G17</f>
        <v>5841563.359050001</v>
      </c>
      <c r="H9" s="26">
        <f t="shared" si="2"/>
        <v>9.6698858422353666</v>
      </c>
      <c r="I9" s="26">
        <f t="shared" si="3"/>
        <v>9.4849253979855224</v>
      </c>
      <c r="J9" s="25">
        <f>J10+J11+J12+J13+J14+J15+J16+J17</f>
        <v>20219132.982719999</v>
      </c>
      <c r="K9" s="25">
        <f>K10+K11+K12+K13+K14+K15+K16+K17</f>
        <v>22236492.746649999</v>
      </c>
      <c r="L9" s="26">
        <f t="shared" si="4"/>
        <v>9.977479082085809</v>
      </c>
      <c r="M9" s="26">
        <f t="shared" si="5"/>
        <v>8.6957360088295665</v>
      </c>
    </row>
    <row r="10" spans="1:13" ht="14" x14ac:dyDescent="0.3">
      <c r="A10" s="9" t="s">
        <v>5</v>
      </c>
      <c r="B10" s="27">
        <v>960869.57848000003</v>
      </c>
      <c r="C10" s="27">
        <v>1127421.3658700001</v>
      </c>
      <c r="D10" s="28">
        <f t="shared" si="0"/>
        <v>17.333443697267263</v>
      </c>
      <c r="E10" s="28">
        <f t="shared" si="1"/>
        <v>4.7779554312923436</v>
      </c>
      <c r="F10" s="27">
        <v>2727976.2864000001</v>
      </c>
      <c r="G10" s="27">
        <v>2944487.1296399999</v>
      </c>
      <c r="H10" s="28">
        <f t="shared" si="2"/>
        <v>7.9366834792292282</v>
      </c>
      <c r="I10" s="28">
        <f t="shared" si="3"/>
        <v>4.7809531530110503</v>
      </c>
      <c r="J10" s="27">
        <v>9856350.3200700004</v>
      </c>
      <c r="K10" s="27">
        <v>11680607.743240001</v>
      </c>
      <c r="L10" s="28">
        <f t="shared" si="4"/>
        <v>18.508447487457449</v>
      </c>
      <c r="M10" s="28">
        <f t="shared" si="5"/>
        <v>4.5677833512304957</v>
      </c>
    </row>
    <row r="11" spans="1:13" ht="14" x14ac:dyDescent="0.3">
      <c r="A11" s="9" t="s">
        <v>4</v>
      </c>
      <c r="B11" s="27">
        <v>224880.32947</v>
      </c>
      <c r="C11" s="27">
        <v>307863.73752000002</v>
      </c>
      <c r="D11" s="28">
        <f t="shared" si="0"/>
        <v>36.901141262811237</v>
      </c>
      <c r="E11" s="28">
        <f t="shared" si="1"/>
        <v>1.304711141114969</v>
      </c>
      <c r="F11" s="27">
        <v>763063.47383000003</v>
      </c>
      <c r="G11" s="27">
        <v>941523.65393000003</v>
      </c>
      <c r="H11" s="28">
        <f t="shared" si="2"/>
        <v>23.387330965308195</v>
      </c>
      <c r="I11" s="28">
        <f t="shared" si="3"/>
        <v>1.5287485676466408</v>
      </c>
      <c r="J11" s="27">
        <v>3069264.5748999999</v>
      </c>
      <c r="K11" s="27">
        <v>3130540.61216</v>
      </c>
      <c r="L11" s="28">
        <f t="shared" si="4"/>
        <v>1.9964403773173114</v>
      </c>
      <c r="M11" s="28">
        <f t="shared" si="5"/>
        <v>1.2242198011358696</v>
      </c>
    </row>
    <row r="12" spans="1:13" ht="14" x14ac:dyDescent="0.3">
      <c r="A12" s="9" t="s">
        <v>2</v>
      </c>
      <c r="B12" s="27">
        <v>229785.32113999999</v>
      </c>
      <c r="C12" s="27">
        <v>209061.48261000001</v>
      </c>
      <c r="D12" s="28">
        <f t="shared" si="0"/>
        <v>-9.0187825868013931</v>
      </c>
      <c r="E12" s="28">
        <f t="shared" si="1"/>
        <v>0.88599212020402529</v>
      </c>
      <c r="F12" s="27">
        <v>605552.78521</v>
      </c>
      <c r="G12" s="27">
        <v>551003.91384000005</v>
      </c>
      <c r="H12" s="28">
        <f t="shared" si="2"/>
        <v>-9.0081117125211332</v>
      </c>
      <c r="I12" s="28">
        <f t="shared" si="3"/>
        <v>0.89466307143168133</v>
      </c>
      <c r="J12" s="27">
        <v>2193044.3364900001</v>
      </c>
      <c r="K12" s="27">
        <v>2470167.7624599999</v>
      </c>
      <c r="L12" s="28">
        <f t="shared" si="4"/>
        <v>12.636471655358317</v>
      </c>
      <c r="M12" s="28">
        <f t="shared" si="5"/>
        <v>0.96597637966578176</v>
      </c>
    </row>
    <row r="13" spans="1:13" ht="14" x14ac:dyDescent="0.3">
      <c r="A13" s="9" t="s">
        <v>3</v>
      </c>
      <c r="B13" s="27">
        <v>155057.61134999999</v>
      </c>
      <c r="C13" s="27">
        <v>149714.13592999999</v>
      </c>
      <c r="D13" s="28">
        <f t="shared" si="0"/>
        <v>-3.4461226207971007</v>
      </c>
      <c r="E13" s="28">
        <f t="shared" si="1"/>
        <v>0.6344810295093043</v>
      </c>
      <c r="F13" s="27">
        <v>400843.34656999999</v>
      </c>
      <c r="G13" s="27">
        <v>384283.31628999999</v>
      </c>
      <c r="H13" s="28">
        <f t="shared" si="2"/>
        <v>-4.1312972815199513</v>
      </c>
      <c r="I13" s="28">
        <f t="shared" si="3"/>
        <v>0.62395943734039805</v>
      </c>
      <c r="J13" s="27">
        <v>1623189.73823</v>
      </c>
      <c r="K13" s="27">
        <v>1554309.8829300001</v>
      </c>
      <c r="L13" s="28">
        <f t="shared" si="4"/>
        <v>-4.2434876020784644</v>
      </c>
      <c r="M13" s="28">
        <f t="shared" si="5"/>
        <v>0.60782375043880432</v>
      </c>
    </row>
    <row r="14" spans="1:13" ht="14" x14ac:dyDescent="0.3">
      <c r="A14" s="9" t="s">
        <v>0</v>
      </c>
      <c r="B14" s="27">
        <v>147564.06748999999</v>
      </c>
      <c r="C14" s="27">
        <v>156525.96455999999</v>
      </c>
      <c r="D14" s="28">
        <f t="shared" si="0"/>
        <v>6.073224479670384</v>
      </c>
      <c r="E14" s="28">
        <f t="shared" si="1"/>
        <v>0.66334921897689159</v>
      </c>
      <c r="F14" s="27">
        <v>495350.57958000002</v>
      </c>
      <c r="G14" s="27">
        <v>454957.56279</v>
      </c>
      <c r="H14" s="28">
        <f t="shared" si="2"/>
        <v>-8.1544301056937556</v>
      </c>
      <c r="I14" s="28">
        <f t="shared" si="3"/>
        <v>0.7387129569736004</v>
      </c>
      <c r="J14" s="27">
        <v>2175969.1579100001</v>
      </c>
      <c r="K14" s="27">
        <v>1707651.1467899999</v>
      </c>
      <c r="L14" s="28">
        <f t="shared" si="4"/>
        <v>-21.522272474202513</v>
      </c>
      <c r="M14" s="28">
        <f t="shared" si="5"/>
        <v>0.66778892412779445</v>
      </c>
    </row>
    <row r="15" spans="1:13" ht="14" x14ac:dyDescent="0.3">
      <c r="A15" s="9" t="s">
        <v>1</v>
      </c>
      <c r="B15" s="27">
        <v>31049.380369999999</v>
      </c>
      <c r="C15" s="27">
        <v>94052.532919999998</v>
      </c>
      <c r="D15" s="28">
        <f t="shared" si="0"/>
        <v>202.91275316680338</v>
      </c>
      <c r="E15" s="28">
        <f t="shared" si="1"/>
        <v>0.39858993637675355</v>
      </c>
      <c r="F15" s="27">
        <v>114836.22053999999</v>
      </c>
      <c r="G15" s="27">
        <v>294754.07601000002</v>
      </c>
      <c r="H15" s="28">
        <f t="shared" si="2"/>
        <v>156.67343859277452</v>
      </c>
      <c r="I15" s="28">
        <f t="shared" si="3"/>
        <v>0.47859113217966798</v>
      </c>
      <c r="J15" s="27">
        <v>355550.54940999998</v>
      </c>
      <c r="K15" s="27">
        <v>675501.94154000003</v>
      </c>
      <c r="L15" s="28">
        <f t="shared" si="4"/>
        <v>89.987596042511214</v>
      </c>
      <c r="M15" s="28">
        <f t="shared" si="5"/>
        <v>0.26415975864577829</v>
      </c>
    </row>
    <row r="16" spans="1:13" ht="14" x14ac:dyDescent="0.3">
      <c r="A16" s="9" t="s">
        <v>6</v>
      </c>
      <c r="B16" s="27">
        <v>64496.353640000001</v>
      </c>
      <c r="C16" s="27">
        <v>71187.896110000001</v>
      </c>
      <c r="D16" s="28">
        <f t="shared" si="0"/>
        <v>10.375070980524349</v>
      </c>
      <c r="E16" s="28">
        <f t="shared" si="1"/>
        <v>0.30169074771665222</v>
      </c>
      <c r="F16" s="27">
        <v>173747.38449</v>
      </c>
      <c r="G16" s="27">
        <v>222101.89866000001</v>
      </c>
      <c r="H16" s="28">
        <f t="shared" si="2"/>
        <v>27.830355151494697</v>
      </c>
      <c r="I16" s="28">
        <f t="shared" si="3"/>
        <v>0.36062605334535563</v>
      </c>
      <c r="J16" s="27">
        <v>798646.54584000004</v>
      </c>
      <c r="K16" s="27">
        <v>877225.67134999996</v>
      </c>
      <c r="L16" s="28">
        <f t="shared" si="4"/>
        <v>9.8390365449276462</v>
      </c>
      <c r="M16" s="28">
        <f t="shared" si="5"/>
        <v>0.34304523402761383</v>
      </c>
    </row>
    <row r="17" spans="1:13" ht="14" x14ac:dyDescent="0.3">
      <c r="A17" s="9" t="s">
        <v>7</v>
      </c>
      <c r="B17" s="27">
        <v>17018.63062</v>
      </c>
      <c r="C17" s="27">
        <v>18305.939180000001</v>
      </c>
      <c r="D17" s="28">
        <f t="shared" si="0"/>
        <v>7.5641136395967052</v>
      </c>
      <c r="E17" s="28">
        <f t="shared" si="1"/>
        <v>7.757965582148961E-2</v>
      </c>
      <c r="F17" s="27">
        <v>45127.087290000003</v>
      </c>
      <c r="G17" s="27">
        <v>48451.807889999996</v>
      </c>
      <c r="H17" s="28">
        <f t="shared" si="2"/>
        <v>7.3674610963352354</v>
      </c>
      <c r="I17" s="28">
        <f t="shared" si="3"/>
        <v>7.8671026057126198E-2</v>
      </c>
      <c r="J17" s="27">
        <v>147117.75987000001</v>
      </c>
      <c r="K17" s="27">
        <v>140487.98618000001</v>
      </c>
      <c r="L17" s="28">
        <f t="shared" si="4"/>
        <v>-4.506440076207233</v>
      </c>
      <c r="M17" s="28">
        <f t="shared" si="5"/>
        <v>5.4938809557429948E-2</v>
      </c>
    </row>
    <row r="18" spans="1:13" ht="15.5" x14ac:dyDescent="0.35">
      <c r="A18" s="8" t="s">
        <v>30</v>
      </c>
      <c r="B18" s="25">
        <f>B19</f>
        <v>381564.50910000002</v>
      </c>
      <c r="C18" s="25">
        <f>C19</f>
        <v>307274.08194</v>
      </c>
      <c r="D18" s="26">
        <f t="shared" si="0"/>
        <v>-19.469952101999631</v>
      </c>
      <c r="E18" s="26">
        <f t="shared" si="1"/>
        <v>1.3022122102215679</v>
      </c>
      <c r="F18" s="25">
        <f>F19</f>
        <v>998061.81947999995</v>
      </c>
      <c r="G18" s="25">
        <f>G19</f>
        <v>821822.99013000005</v>
      </c>
      <c r="H18" s="26">
        <f t="shared" si="2"/>
        <v>-17.658107535044479</v>
      </c>
      <c r="I18" s="26">
        <f t="shared" si="3"/>
        <v>1.3343910307257392</v>
      </c>
      <c r="J18" s="25">
        <f>J19</f>
        <v>3722726.9597</v>
      </c>
      <c r="K18" s="25">
        <f>K19</f>
        <v>3888296.4436900001</v>
      </c>
      <c r="L18" s="26">
        <f t="shared" si="4"/>
        <v>4.4475323004441538</v>
      </c>
      <c r="M18" s="26">
        <f t="shared" si="5"/>
        <v>1.5205455187393664</v>
      </c>
    </row>
    <row r="19" spans="1:13" ht="14" x14ac:dyDescent="0.3">
      <c r="A19" s="9" t="s">
        <v>8</v>
      </c>
      <c r="B19" s="27">
        <v>381564.50910000002</v>
      </c>
      <c r="C19" s="27">
        <v>307274.08194</v>
      </c>
      <c r="D19" s="28">
        <f t="shared" si="0"/>
        <v>-19.469952101999631</v>
      </c>
      <c r="E19" s="28">
        <f t="shared" si="1"/>
        <v>1.3022122102215679</v>
      </c>
      <c r="F19" s="27">
        <v>998061.81947999995</v>
      </c>
      <c r="G19" s="27">
        <v>821822.99013000005</v>
      </c>
      <c r="H19" s="28">
        <f t="shared" si="2"/>
        <v>-17.658107535044479</v>
      </c>
      <c r="I19" s="28">
        <f t="shared" si="3"/>
        <v>1.3343910307257392</v>
      </c>
      <c r="J19" s="27">
        <v>3722726.9597</v>
      </c>
      <c r="K19" s="27">
        <v>3888296.4436900001</v>
      </c>
      <c r="L19" s="28">
        <f t="shared" si="4"/>
        <v>4.4475323004441538</v>
      </c>
      <c r="M19" s="28">
        <f t="shared" si="5"/>
        <v>1.5205455187393664</v>
      </c>
    </row>
    <row r="20" spans="1:13" ht="15.5" x14ac:dyDescent="0.35">
      <c r="A20" s="8" t="s">
        <v>31</v>
      </c>
      <c r="B20" s="25">
        <f>B21</f>
        <v>751891.70181</v>
      </c>
      <c r="C20" s="25">
        <f>C21</f>
        <v>760430.31389999995</v>
      </c>
      <c r="D20" s="26">
        <f t="shared" si="0"/>
        <v>1.1356172796488215</v>
      </c>
      <c r="E20" s="26">
        <f t="shared" si="1"/>
        <v>3.222665685082283</v>
      </c>
      <c r="F20" s="25">
        <f>F21</f>
        <v>1931554.9946399999</v>
      </c>
      <c r="G20" s="25">
        <f>G21</f>
        <v>1962740.2973499999</v>
      </c>
      <c r="H20" s="26">
        <f t="shared" si="2"/>
        <v>1.6145179814469754</v>
      </c>
      <c r="I20" s="26">
        <f t="shared" si="3"/>
        <v>3.1868943554542248</v>
      </c>
      <c r="J20" s="25">
        <f>J21</f>
        <v>7408367.1388100004</v>
      </c>
      <c r="K20" s="25">
        <f>K21</f>
        <v>8467518.1444899999</v>
      </c>
      <c r="L20" s="26">
        <f t="shared" si="4"/>
        <v>14.296686244549834</v>
      </c>
      <c r="M20" s="26">
        <f t="shared" si="5"/>
        <v>3.3112821915475954</v>
      </c>
    </row>
    <row r="21" spans="1:13" ht="14" x14ac:dyDescent="0.3">
      <c r="A21" s="9" t="s">
        <v>9</v>
      </c>
      <c r="B21" s="27">
        <v>751891.70181</v>
      </c>
      <c r="C21" s="27">
        <v>760430.31389999995</v>
      </c>
      <c r="D21" s="28">
        <f t="shared" si="0"/>
        <v>1.1356172796488215</v>
      </c>
      <c r="E21" s="28">
        <f t="shared" si="1"/>
        <v>3.222665685082283</v>
      </c>
      <c r="F21" s="27">
        <v>1931554.9946399999</v>
      </c>
      <c r="G21" s="27">
        <v>1962740.2973499999</v>
      </c>
      <c r="H21" s="28">
        <f t="shared" si="2"/>
        <v>1.6145179814469754</v>
      </c>
      <c r="I21" s="28">
        <f t="shared" si="3"/>
        <v>3.1868943554542248</v>
      </c>
      <c r="J21" s="27">
        <v>7408367.1388100004</v>
      </c>
      <c r="K21" s="27">
        <v>8467518.1444899999</v>
      </c>
      <c r="L21" s="28">
        <f t="shared" si="4"/>
        <v>14.296686244549834</v>
      </c>
      <c r="M21" s="28">
        <f t="shared" si="5"/>
        <v>3.3112821915475954</v>
      </c>
    </row>
    <row r="22" spans="1:13" ht="16.5" x14ac:dyDescent="0.35">
      <c r="A22" s="13" t="s">
        <v>32</v>
      </c>
      <c r="B22" s="25">
        <f>B23+B27+B29</f>
        <v>17128645.683280002</v>
      </c>
      <c r="C22" s="25">
        <f>C23+C27+C29</f>
        <v>17230629.601369999</v>
      </c>
      <c r="D22" s="26">
        <f t="shared" si="0"/>
        <v>0.59539977634978958</v>
      </c>
      <c r="E22" s="26">
        <f t="shared" si="1"/>
        <v>73.022547541417936</v>
      </c>
      <c r="F22" s="25">
        <f>F23+F27+F29</f>
        <v>45165127.751699999</v>
      </c>
      <c r="G22" s="25">
        <f>G23+G27+G29</f>
        <v>44367739.534819998</v>
      </c>
      <c r="H22" s="26">
        <f t="shared" si="2"/>
        <v>-1.7654953203359149</v>
      </c>
      <c r="I22" s="26">
        <f t="shared" si="3"/>
        <v>72.039738970400933</v>
      </c>
      <c r="J22" s="25">
        <f>J23+J27+J29</f>
        <v>178796247.19116002</v>
      </c>
      <c r="K22" s="25">
        <f>K23+K27+K29</f>
        <v>184959882.19429001</v>
      </c>
      <c r="L22" s="26">
        <f t="shared" si="4"/>
        <v>3.4472955109287828</v>
      </c>
      <c r="M22" s="26">
        <f t="shared" si="5"/>
        <v>72.329855526702488</v>
      </c>
    </row>
    <row r="23" spans="1:13" ht="15.5" x14ac:dyDescent="0.35">
      <c r="A23" s="8" t="s">
        <v>33</v>
      </c>
      <c r="B23" s="25">
        <f>B24+B25+B26</f>
        <v>1401731.5861500001</v>
      </c>
      <c r="C23" s="25">
        <f>C24+C25+C26</f>
        <v>1386910.8276800001</v>
      </c>
      <c r="D23" s="26">
        <f>(C23-B23)/B23*100</f>
        <v>-1.0573178643071559</v>
      </c>
      <c r="E23" s="26">
        <f t="shared" si="1"/>
        <v>5.8776588083535675</v>
      </c>
      <c r="F23" s="25">
        <f>F24+F25+F26</f>
        <v>3855927.5452000001</v>
      </c>
      <c r="G23" s="25">
        <f>G24+G25+G26</f>
        <v>3621961.7299100002</v>
      </c>
      <c r="H23" s="26">
        <f t="shared" si="2"/>
        <v>-6.0676922101725959</v>
      </c>
      <c r="I23" s="26">
        <f t="shared" si="3"/>
        <v>5.8809662227376496</v>
      </c>
      <c r="J23" s="25">
        <f>J24+J25+J26</f>
        <v>15399744.225920001</v>
      </c>
      <c r="K23" s="25">
        <f>K24+K25+K26</f>
        <v>14930426.478120001</v>
      </c>
      <c r="L23" s="26">
        <f t="shared" si="4"/>
        <v>-3.0475684590271976</v>
      </c>
      <c r="M23" s="26">
        <f t="shared" si="5"/>
        <v>5.8386476964776728</v>
      </c>
    </row>
    <row r="24" spans="1:13" ht="14" x14ac:dyDescent="0.3">
      <c r="A24" s="9" t="s">
        <v>10</v>
      </c>
      <c r="B24" s="27">
        <v>950808.34360999998</v>
      </c>
      <c r="C24" s="27">
        <v>903399.56952999998</v>
      </c>
      <c r="D24" s="28">
        <f t="shared" si="0"/>
        <v>-4.9861546124006253</v>
      </c>
      <c r="E24" s="28">
        <f t="shared" si="1"/>
        <v>3.8285622488023181</v>
      </c>
      <c r="F24" s="27">
        <v>2645453.2281499999</v>
      </c>
      <c r="G24" s="27">
        <v>2440846.1496799998</v>
      </c>
      <c r="H24" s="28">
        <f t="shared" si="2"/>
        <v>-7.7342920408796827</v>
      </c>
      <c r="I24" s="28">
        <f t="shared" si="3"/>
        <v>3.9631931068261204</v>
      </c>
      <c r="J24" s="27">
        <v>10443755.49934</v>
      </c>
      <c r="K24" s="27">
        <v>10149495.230930001</v>
      </c>
      <c r="L24" s="28">
        <f t="shared" si="4"/>
        <v>-2.8175714035874844</v>
      </c>
      <c r="M24" s="28">
        <f t="shared" si="5"/>
        <v>3.9690310948131975</v>
      </c>
    </row>
    <row r="25" spans="1:13" ht="14" x14ac:dyDescent="0.3">
      <c r="A25" s="9" t="s">
        <v>11</v>
      </c>
      <c r="B25" s="27">
        <v>191677.96424999999</v>
      </c>
      <c r="C25" s="27">
        <v>219903.65457000001</v>
      </c>
      <c r="D25" s="28">
        <f t="shared" si="0"/>
        <v>14.725579140221917</v>
      </c>
      <c r="E25" s="28">
        <f t="shared" si="1"/>
        <v>0.93194070337932478</v>
      </c>
      <c r="F25" s="27">
        <v>501751.16353999998</v>
      </c>
      <c r="G25" s="27">
        <v>570418.20992000005</v>
      </c>
      <c r="H25" s="28">
        <f t="shared" si="2"/>
        <v>13.685478254905108</v>
      </c>
      <c r="I25" s="28">
        <f t="shared" si="3"/>
        <v>0.92618599409037672</v>
      </c>
      <c r="J25" s="27">
        <v>1837239.2983200001</v>
      </c>
      <c r="K25" s="27">
        <v>2125415.3496099999</v>
      </c>
      <c r="L25" s="28">
        <f t="shared" si="4"/>
        <v>15.685275813200409</v>
      </c>
      <c r="M25" s="28">
        <f t="shared" si="5"/>
        <v>0.83115853744998247</v>
      </c>
    </row>
    <row r="26" spans="1:13" ht="14" x14ac:dyDescent="0.3">
      <c r="A26" s="9" t="s">
        <v>12</v>
      </c>
      <c r="B26" s="27">
        <v>259245.27828999999</v>
      </c>
      <c r="C26" s="27">
        <v>263607.60358</v>
      </c>
      <c r="D26" s="28">
        <f t="shared" si="0"/>
        <v>1.6827019256721709</v>
      </c>
      <c r="E26" s="28">
        <f t="shared" si="1"/>
        <v>1.1171558561719241</v>
      </c>
      <c r="F26" s="27">
        <v>708723.15350999997</v>
      </c>
      <c r="G26" s="27">
        <v>610697.37031000003</v>
      </c>
      <c r="H26" s="28">
        <f t="shared" si="2"/>
        <v>-13.831322246849215</v>
      </c>
      <c r="I26" s="28">
        <f t="shared" si="3"/>
        <v>0.99158712182115161</v>
      </c>
      <c r="J26" s="27">
        <v>3118749.42826</v>
      </c>
      <c r="K26" s="27">
        <v>2655515.8975800001</v>
      </c>
      <c r="L26" s="28">
        <f t="shared" si="4"/>
        <v>-14.85318206337741</v>
      </c>
      <c r="M26" s="28">
        <f t="shared" si="5"/>
        <v>1.0384580642144932</v>
      </c>
    </row>
    <row r="27" spans="1:13" ht="15.5" x14ac:dyDescent="0.35">
      <c r="A27" s="8" t="s">
        <v>34</v>
      </c>
      <c r="B27" s="25">
        <f>B28</f>
        <v>3019051.4755099998</v>
      </c>
      <c r="C27" s="25">
        <f>C28</f>
        <v>2870598.1015300001</v>
      </c>
      <c r="D27" s="26">
        <f t="shared" si="0"/>
        <v>-4.9172190399609486</v>
      </c>
      <c r="E27" s="26">
        <f t="shared" si="1"/>
        <v>12.165451361371717</v>
      </c>
      <c r="F27" s="25">
        <f>F28</f>
        <v>7591845.4301899998</v>
      </c>
      <c r="G27" s="25">
        <f>G28</f>
        <v>7422256.8650799999</v>
      </c>
      <c r="H27" s="26">
        <f t="shared" si="2"/>
        <v>-2.2338253151942213</v>
      </c>
      <c r="I27" s="26">
        <f t="shared" si="3"/>
        <v>12.05149175364223</v>
      </c>
      <c r="J27" s="25">
        <f>J28</f>
        <v>27688584.704059999</v>
      </c>
      <c r="K27" s="25">
        <f>K28</f>
        <v>33357673.434739999</v>
      </c>
      <c r="L27" s="26">
        <f t="shared" si="4"/>
        <v>20.474461917328469</v>
      </c>
      <c r="M27" s="26">
        <f t="shared" si="5"/>
        <v>13.044751497555568</v>
      </c>
    </row>
    <row r="28" spans="1:13" ht="14" x14ac:dyDescent="0.3">
      <c r="A28" s="9" t="s">
        <v>13</v>
      </c>
      <c r="B28" s="27">
        <v>3019051.4755099998</v>
      </c>
      <c r="C28" s="27">
        <v>2870598.1015300001</v>
      </c>
      <c r="D28" s="28">
        <f t="shared" si="0"/>
        <v>-4.9172190399609486</v>
      </c>
      <c r="E28" s="28">
        <f t="shared" si="1"/>
        <v>12.165451361371717</v>
      </c>
      <c r="F28" s="27">
        <v>7591845.4301899998</v>
      </c>
      <c r="G28" s="27">
        <v>7422256.8650799999</v>
      </c>
      <c r="H28" s="28">
        <f t="shared" si="2"/>
        <v>-2.2338253151942213</v>
      </c>
      <c r="I28" s="28">
        <f t="shared" si="3"/>
        <v>12.05149175364223</v>
      </c>
      <c r="J28" s="27">
        <v>27688584.704059999</v>
      </c>
      <c r="K28" s="27">
        <v>33357673.434739999</v>
      </c>
      <c r="L28" s="28">
        <f t="shared" si="4"/>
        <v>20.474461917328469</v>
      </c>
      <c r="M28" s="28">
        <f t="shared" si="5"/>
        <v>13.044751497555568</v>
      </c>
    </row>
    <row r="29" spans="1:13" ht="15.5" x14ac:dyDescent="0.35">
      <c r="A29" s="8" t="s">
        <v>35</v>
      </c>
      <c r="B29" s="25">
        <f>B30+B31+B32+B33+B34+B35+B36+B37+B38+B39+B40+B41</f>
        <v>12707862.621620001</v>
      </c>
      <c r="C29" s="25">
        <f>C30+C31+C32+C33+C34+C35+C36+C37+C38+C39+C40+C41</f>
        <v>12973120.672159998</v>
      </c>
      <c r="D29" s="26">
        <f t="shared" si="0"/>
        <v>2.0873537780358951</v>
      </c>
      <c r="E29" s="26">
        <f t="shared" si="1"/>
        <v>54.97943737169264</v>
      </c>
      <c r="F29" s="25">
        <f>F30+F31+F32+F33+F34+F35+F36+F37+F38+F39+F40+F41</f>
        <v>33717354.776309997</v>
      </c>
      <c r="G29" s="25">
        <f>G30+G31+G32+G33+G34+G35+G36+G37+G38+G39+G40+G41</f>
        <v>33323520.939829998</v>
      </c>
      <c r="H29" s="26">
        <f t="shared" si="2"/>
        <v>-1.1680448810198747</v>
      </c>
      <c r="I29" s="26">
        <f t="shared" si="3"/>
        <v>54.107280994021053</v>
      </c>
      <c r="J29" s="25">
        <f>J30+J31+J32+J33+J34+J35+J36+J37+J38+J39+J40+J41</f>
        <v>135707918.26118001</v>
      </c>
      <c r="K29" s="25">
        <f>K30+K31+K32+K33+K34+K35+K36+K37+K38+K39+K40+K41</f>
        <v>136671782.28143001</v>
      </c>
      <c r="L29" s="26">
        <f t="shared" si="4"/>
        <v>0.71024891738075624</v>
      </c>
      <c r="M29" s="26">
        <f t="shared" si="5"/>
        <v>53.446456332669243</v>
      </c>
    </row>
    <row r="30" spans="1:13" ht="14" x14ac:dyDescent="0.3">
      <c r="A30" s="24" t="s">
        <v>14</v>
      </c>
      <c r="B30" s="27">
        <v>2014062.8145399999</v>
      </c>
      <c r="C30" s="27">
        <v>1997221.2774100001</v>
      </c>
      <c r="D30" s="28">
        <f t="shared" si="0"/>
        <v>-0.83619721333499442</v>
      </c>
      <c r="E30" s="28">
        <f t="shared" si="1"/>
        <v>8.464124007912476</v>
      </c>
      <c r="F30" s="27">
        <v>5446009.1468099998</v>
      </c>
      <c r="G30" s="27">
        <v>5204327.8388200002</v>
      </c>
      <c r="H30" s="28">
        <f t="shared" si="2"/>
        <v>-4.4377690428883048</v>
      </c>
      <c r="I30" s="28">
        <f t="shared" si="3"/>
        <v>8.4502483776696806</v>
      </c>
      <c r="J30" s="27">
        <v>20988257.177549999</v>
      </c>
      <c r="K30" s="27">
        <v>20956789.177370001</v>
      </c>
      <c r="L30" s="28">
        <f t="shared" si="4"/>
        <v>-0.14993145888100795</v>
      </c>
      <c r="M30" s="28">
        <f t="shared" si="5"/>
        <v>8.1952989779181937</v>
      </c>
    </row>
    <row r="31" spans="1:13" ht="14" x14ac:dyDescent="0.3">
      <c r="A31" s="9" t="s">
        <v>15</v>
      </c>
      <c r="B31" s="27">
        <v>2679513.8955000001</v>
      </c>
      <c r="C31" s="27">
        <v>3289873.1191099999</v>
      </c>
      <c r="D31" s="28">
        <f t="shared" si="0"/>
        <v>22.778729553709073</v>
      </c>
      <c r="E31" s="28">
        <f t="shared" si="1"/>
        <v>13.942317942133808</v>
      </c>
      <c r="F31" s="27">
        <v>7445040.7977999998</v>
      </c>
      <c r="G31" s="27">
        <v>8619158.3590699993</v>
      </c>
      <c r="H31" s="28">
        <f t="shared" si="2"/>
        <v>15.770465107685505</v>
      </c>
      <c r="I31" s="28">
        <f t="shared" si="3"/>
        <v>13.9948964009007</v>
      </c>
      <c r="J31" s="27">
        <v>29092467.651730001</v>
      </c>
      <c r="K31" s="27">
        <v>32152962.304809999</v>
      </c>
      <c r="L31" s="28">
        <f t="shared" si="4"/>
        <v>10.519886761472444</v>
      </c>
      <c r="M31" s="28">
        <f t="shared" si="5"/>
        <v>12.573640784543134</v>
      </c>
    </row>
    <row r="32" spans="1:13" ht="14" x14ac:dyDescent="0.3">
      <c r="A32" s="9" t="s">
        <v>16</v>
      </c>
      <c r="B32" s="27">
        <v>140227.68844</v>
      </c>
      <c r="C32" s="27">
        <v>108678.83362999999</v>
      </c>
      <c r="D32" s="28">
        <f t="shared" si="0"/>
        <v>-22.498306262460417</v>
      </c>
      <c r="E32" s="28">
        <f t="shared" si="1"/>
        <v>0.46057546816870448</v>
      </c>
      <c r="F32" s="27">
        <v>278072.06332999998</v>
      </c>
      <c r="G32" s="27">
        <v>178177.92392999999</v>
      </c>
      <c r="H32" s="28">
        <f t="shared" si="2"/>
        <v>-35.923831471502893</v>
      </c>
      <c r="I32" s="28">
        <f t="shared" si="3"/>
        <v>0.28930685369110343</v>
      </c>
      <c r="J32" s="27">
        <v>1692310.6092999999</v>
      </c>
      <c r="K32" s="27">
        <v>1353169.2390399999</v>
      </c>
      <c r="L32" s="28">
        <f t="shared" si="4"/>
        <v>-20.040137336270732</v>
      </c>
      <c r="M32" s="28">
        <f t="shared" si="5"/>
        <v>0.52916629488404099</v>
      </c>
    </row>
    <row r="33" spans="1:13" ht="14" x14ac:dyDescent="0.3">
      <c r="A33" s="9" t="s">
        <v>17</v>
      </c>
      <c r="B33" s="27">
        <v>1365461.8518999999</v>
      </c>
      <c r="C33" s="27">
        <v>1517784.3351</v>
      </c>
      <c r="D33" s="28">
        <f t="shared" si="0"/>
        <v>11.155381821033512</v>
      </c>
      <c r="E33" s="28">
        <f t="shared" si="1"/>
        <v>6.4322941953697921</v>
      </c>
      <c r="F33" s="27">
        <v>3519314.3418899998</v>
      </c>
      <c r="G33" s="27">
        <v>4000339.4451600001</v>
      </c>
      <c r="H33" s="28">
        <f t="shared" si="2"/>
        <v>13.668148296513699</v>
      </c>
      <c r="I33" s="28">
        <f t="shared" si="3"/>
        <v>6.4953367569280216</v>
      </c>
      <c r="J33" s="27">
        <v>14467040.34457</v>
      </c>
      <c r="K33" s="27">
        <v>15648347.35107</v>
      </c>
      <c r="L33" s="28">
        <f t="shared" si="4"/>
        <v>8.165505717576762</v>
      </c>
      <c r="M33" s="28">
        <f t="shared" si="5"/>
        <v>6.1193956749259453</v>
      </c>
    </row>
    <row r="34" spans="1:13" ht="14" x14ac:dyDescent="0.3">
      <c r="A34" s="9" t="s">
        <v>18</v>
      </c>
      <c r="B34" s="27">
        <v>908553.83874000004</v>
      </c>
      <c r="C34" s="27">
        <v>1059541.5651400001</v>
      </c>
      <c r="D34" s="28">
        <f t="shared" si="0"/>
        <v>16.618467718918311</v>
      </c>
      <c r="E34" s="28">
        <f t="shared" si="1"/>
        <v>4.4902842265492335</v>
      </c>
      <c r="F34" s="27">
        <v>2432699.9156999998</v>
      </c>
      <c r="G34" s="27">
        <v>2752968.61155</v>
      </c>
      <c r="H34" s="28">
        <f t="shared" si="2"/>
        <v>13.165154229795096</v>
      </c>
      <c r="I34" s="28">
        <f t="shared" si="3"/>
        <v>4.4699852246050131</v>
      </c>
      <c r="J34" s="27">
        <v>9725191.5342500005</v>
      </c>
      <c r="K34" s="27">
        <v>10684104.24313</v>
      </c>
      <c r="L34" s="28">
        <f t="shared" si="4"/>
        <v>9.860090729348812</v>
      </c>
      <c r="M34" s="28">
        <f t="shared" si="5"/>
        <v>4.1780936880466877</v>
      </c>
    </row>
    <row r="35" spans="1:13" ht="14" x14ac:dyDescent="0.3">
      <c r="A35" s="9" t="s">
        <v>19</v>
      </c>
      <c r="B35" s="27">
        <v>1443495.9820999999</v>
      </c>
      <c r="C35" s="27">
        <v>1224869.6907200001</v>
      </c>
      <c r="D35" s="28">
        <f t="shared" si="0"/>
        <v>-15.145611355422133</v>
      </c>
      <c r="E35" s="28">
        <f t="shared" si="1"/>
        <v>5.1909365642408973</v>
      </c>
      <c r="F35" s="27">
        <v>3804475.7155399998</v>
      </c>
      <c r="G35" s="27">
        <v>3275758.4731899998</v>
      </c>
      <c r="H35" s="28">
        <f t="shared" si="2"/>
        <v>-13.897243191495964</v>
      </c>
      <c r="I35" s="28">
        <f t="shared" si="3"/>
        <v>5.3188372410427807</v>
      </c>
      <c r="J35" s="27">
        <v>13591349.49212</v>
      </c>
      <c r="K35" s="27">
        <v>13852123.29975</v>
      </c>
      <c r="L35" s="28">
        <f t="shared" si="4"/>
        <v>1.918674873169822</v>
      </c>
      <c r="M35" s="28">
        <f t="shared" si="5"/>
        <v>5.4169696970098835</v>
      </c>
    </row>
    <row r="36" spans="1:13" ht="14" x14ac:dyDescent="0.3">
      <c r="A36" s="9" t="s">
        <v>20</v>
      </c>
      <c r="B36" s="27">
        <v>2254350.5363500002</v>
      </c>
      <c r="C36" s="27">
        <v>1398927.57941</v>
      </c>
      <c r="D36" s="28">
        <f t="shared" si="0"/>
        <v>-37.945427880306859</v>
      </c>
      <c r="E36" s="28">
        <f t="shared" si="1"/>
        <v>5.9285852019211926</v>
      </c>
      <c r="F36" s="27">
        <v>5624972.6917599998</v>
      </c>
      <c r="G36" s="27">
        <v>3563791.7596399998</v>
      </c>
      <c r="H36" s="28">
        <f t="shared" si="2"/>
        <v>-36.643394467308539</v>
      </c>
      <c r="I36" s="28">
        <f t="shared" si="3"/>
        <v>5.7865158514069659</v>
      </c>
      <c r="J36" s="27">
        <v>24101136.746849999</v>
      </c>
      <c r="K36" s="27">
        <v>18984303.29417</v>
      </c>
      <c r="L36" s="28">
        <f t="shared" si="4"/>
        <v>-21.230672670859665</v>
      </c>
      <c r="M36" s="28">
        <f t="shared" si="5"/>
        <v>7.423944577884301</v>
      </c>
    </row>
    <row r="37" spans="1:13" ht="14" x14ac:dyDescent="0.3">
      <c r="A37" s="10" t="s">
        <v>21</v>
      </c>
      <c r="B37" s="27">
        <v>513024.81352999998</v>
      </c>
      <c r="C37" s="27">
        <v>444121.94806000002</v>
      </c>
      <c r="D37" s="28">
        <f t="shared" si="0"/>
        <v>-13.43070815540012</v>
      </c>
      <c r="E37" s="28">
        <f t="shared" si="1"/>
        <v>1.8821666309755698</v>
      </c>
      <c r="F37" s="27">
        <v>1294720.3011099999</v>
      </c>
      <c r="G37" s="27">
        <v>1164388.84565</v>
      </c>
      <c r="H37" s="28">
        <f t="shared" si="2"/>
        <v>-10.066379228645991</v>
      </c>
      <c r="I37" s="28">
        <f t="shared" si="3"/>
        <v>1.8906139771858625</v>
      </c>
      <c r="J37" s="27">
        <v>4894177.6336099999</v>
      </c>
      <c r="K37" s="27">
        <v>5317095.4713500002</v>
      </c>
      <c r="L37" s="28">
        <f t="shared" si="4"/>
        <v>8.6412441353921885</v>
      </c>
      <c r="M37" s="28">
        <f t="shared" si="5"/>
        <v>2.0792873714119522</v>
      </c>
    </row>
    <row r="38" spans="1:13" ht="14" x14ac:dyDescent="0.3">
      <c r="A38" s="9" t="s">
        <v>22</v>
      </c>
      <c r="B38" s="27">
        <v>434650.12793999998</v>
      </c>
      <c r="C38" s="27">
        <v>740273.65304</v>
      </c>
      <c r="D38" s="28">
        <f t="shared" si="0"/>
        <v>70.314836107028356</v>
      </c>
      <c r="E38" s="28">
        <f t="shared" si="1"/>
        <v>3.1372427632287163</v>
      </c>
      <c r="F38" s="27">
        <v>1284004.0423399999</v>
      </c>
      <c r="G38" s="27">
        <v>1683902.9779399999</v>
      </c>
      <c r="H38" s="28">
        <f t="shared" si="2"/>
        <v>31.14467886496794</v>
      </c>
      <c r="I38" s="28">
        <f t="shared" si="3"/>
        <v>2.734147203669806</v>
      </c>
      <c r="J38" s="27">
        <v>7092779.9553500004</v>
      </c>
      <c r="K38" s="27">
        <v>6252774.9036800005</v>
      </c>
      <c r="L38" s="28">
        <f t="shared" si="4"/>
        <v>-11.843100405735751</v>
      </c>
      <c r="M38" s="28">
        <f t="shared" si="5"/>
        <v>2.445191357491725</v>
      </c>
    </row>
    <row r="39" spans="1:13" ht="14" x14ac:dyDescent="0.3">
      <c r="A39" s="9" t="s">
        <v>23</v>
      </c>
      <c r="B39" s="27">
        <v>326942.17726000003</v>
      </c>
      <c r="C39" s="27">
        <v>506284.07095999998</v>
      </c>
      <c r="D39" s="28">
        <f>(C39-B39)/B39*100</f>
        <v>54.854315586630086</v>
      </c>
      <c r="E39" s="28">
        <f t="shared" si="1"/>
        <v>2.1456066026861684</v>
      </c>
      <c r="F39" s="27">
        <v>947403.18590000004</v>
      </c>
      <c r="G39" s="27">
        <v>1090513.06963</v>
      </c>
      <c r="H39" s="28">
        <f t="shared" si="2"/>
        <v>15.10548896814724</v>
      </c>
      <c r="I39" s="28">
        <f t="shared" si="3"/>
        <v>1.7706621455957072</v>
      </c>
      <c r="J39" s="27">
        <v>3510664.50721</v>
      </c>
      <c r="K39" s="27">
        <v>4507641.7728000004</v>
      </c>
      <c r="L39" s="28">
        <f t="shared" si="4"/>
        <v>28.398534338512444</v>
      </c>
      <c r="M39" s="28">
        <f t="shared" si="5"/>
        <v>1.7627448413395368</v>
      </c>
    </row>
    <row r="40" spans="1:13" ht="14" x14ac:dyDescent="0.3">
      <c r="A40" s="9" t="s">
        <v>24</v>
      </c>
      <c r="B40" s="27">
        <v>616160.55461999995</v>
      </c>
      <c r="C40" s="27">
        <v>670767.09848000004</v>
      </c>
      <c r="D40" s="28">
        <f>(C40-B40)/B40*100</f>
        <v>8.8623887800927434</v>
      </c>
      <c r="E40" s="28">
        <f t="shared" si="1"/>
        <v>2.8426774570141244</v>
      </c>
      <c r="F40" s="27">
        <v>1611017.11983</v>
      </c>
      <c r="G40" s="27">
        <v>1757132.5011700001</v>
      </c>
      <c r="H40" s="28">
        <f t="shared" si="2"/>
        <v>9.0697596904133864</v>
      </c>
      <c r="I40" s="28">
        <f t="shared" si="3"/>
        <v>2.8530497169311801</v>
      </c>
      <c r="J40" s="27">
        <v>6411770.93573</v>
      </c>
      <c r="K40" s="27">
        <v>6823418.1304799998</v>
      </c>
      <c r="L40" s="28">
        <f t="shared" si="4"/>
        <v>6.4201793681690917</v>
      </c>
      <c r="M40" s="28">
        <f t="shared" si="5"/>
        <v>2.6683453823649601</v>
      </c>
    </row>
    <row r="41" spans="1:13" ht="14" x14ac:dyDescent="0.3">
      <c r="A41" s="9" t="s">
        <v>25</v>
      </c>
      <c r="B41" s="27">
        <v>11418.340700000001</v>
      </c>
      <c r="C41" s="27">
        <v>14777.501099999999</v>
      </c>
      <c r="D41" s="28">
        <f t="shared" si="0"/>
        <v>29.418989048032163</v>
      </c>
      <c r="E41" s="28">
        <f t="shared" si="1"/>
        <v>6.2626311491967068E-2</v>
      </c>
      <c r="F41" s="27">
        <v>29625.454300000001</v>
      </c>
      <c r="G41" s="27">
        <v>33061.134080000003</v>
      </c>
      <c r="H41" s="28">
        <f t="shared" si="2"/>
        <v>11.597053483834683</v>
      </c>
      <c r="I41" s="28">
        <f t="shared" si="3"/>
        <v>5.3681244394239325E-2</v>
      </c>
      <c r="J41" s="27">
        <v>140771.67290999999</v>
      </c>
      <c r="K41" s="27">
        <v>139053.09378</v>
      </c>
      <c r="L41" s="28">
        <f t="shared" si="4"/>
        <v>-1.2208273827211977</v>
      </c>
      <c r="M41" s="28">
        <f t="shared" si="5"/>
        <v>5.4377684848887241E-2</v>
      </c>
    </row>
    <row r="42" spans="1:13" ht="15.5" x14ac:dyDescent="0.35">
      <c r="A42" s="14" t="s">
        <v>36</v>
      </c>
      <c r="B42" s="25">
        <f>B43</f>
        <v>554613.88878000004</v>
      </c>
      <c r="C42" s="25">
        <f>C43</f>
        <v>483485.75111999997</v>
      </c>
      <c r="D42" s="26">
        <f t="shared" si="0"/>
        <v>-12.824802822097128</v>
      </c>
      <c r="E42" s="26">
        <f t="shared" si="1"/>
        <v>2.0489884620322432</v>
      </c>
      <c r="F42" s="25">
        <f>F43</f>
        <v>1524168.0470199999</v>
      </c>
      <c r="G42" s="25">
        <f>G43</f>
        <v>1323578.98162</v>
      </c>
      <c r="H42" s="26">
        <f t="shared" si="2"/>
        <v>-13.160560988808594</v>
      </c>
      <c r="I42" s="26">
        <f t="shared" si="3"/>
        <v>2.1490904279173964</v>
      </c>
      <c r="J42" s="25">
        <f>J43</f>
        <v>6238918.4351000004</v>
      </c>
      <c r="K42" s="25">
        <f>K43</f>
        <v>6254668.3337399997</v>
      </c>
      <c r="L42" s="26">
        <f t="shared" si="4"/>
        <v>0.25244597767764987</v>
      </c>
      <c r="M42" s="26">
        <f t="shared" si="5"/>
        <v>2.445931796559186</v>
      </c>
    </row>
    <row r="43" spans="1:13" ht="14" x14ac:dyDescent="0.3">
      <c r="A43" s="9" t="s">
        <v>26</v>
      </c>
      <c r="B43" s="27">
        <v>554613.88878000004</v>
      </c>
      <c r="C43" s="27">
        <v>483485.75111999997</v>
      </c>
      <c r="D43" s="28">
        <f t="shared" si="0"/>
        <v>-12.824802822097128</v>
      </c>
      <c r="E43" s="28">
        <f t="shared" si="1"/>
        <v>2.0489884620322432</v>
      </c>
      <c r="F43" s="27">
        <v>1524168.0470199999</v>
      </c>
      <c r="G43" s="27">
        <v>1323578.98162</v>
      </c>
      <c r="H43" s="28">
        <f t="shared" si="2"/>
        <v>-13.160560988808594</v>
      </c>
      <c r="I43" s="28">
        <f t="shared" si="3"/>
        <v>2.1490904279173964</v>
      </c>
      <c r="J43" s="27">
        <v>6238918.4351000004</v>
      </c>
      <c r="K43" s="27">
        <v>6254668.3337399997</v>
      </c>
      <c r="L43" s="28">
        <f t="shared" si="4"/>
        <v>0.25244597767764987</v>
      </c>
      <c r="M43" s="28">
        <f t="shared" si="5"/>
        <v>2.445931796559186</v>
      </c>
    </row>
    <row r="44" spans="1:13" ht="15.5" x14ac:dyDescent="0.35">
      <c r="A44" s="8" t="s">
        <v>37</v>
      </c>
      <c r="B44" s="25">
        <f>B8+B22+B42</f>
        <v>20647437.055530004</v>
      </c>
      <c r="C44" s="25">
        <f>C8+C22+C42</f>
        <v>20915952.803029999</v>
      </c>
      <c r="D44" s="26">
        <f t="shared" si="0"/>
        <v>1.3004797969735347</v>
      </c>
      <c r="E44" s="26">
        <f t="shared" si="1"/>
        <v>88.640763179766452</v>
      </c>
      <c r="F44" s="29">
        <f>F8+F22+F42</f>
        <v>54945409.776749998</v>
      </c>
      <c r="G44" s="29">
        <f>G8+G22+G42</f>
        <v>54317445.162969999</v>
      </c>
      <c r="H44" s="30">
        <f t="shared" si="2"/>
        <v>-1.1428882163796708</v>
      </c>
      <c r="I44" s="30">
        <f t="shared" si="3"/>
        <v>88.195040182483822</v>
      </c>
      <c r="J44" s="29">
        <f>J8+J22+J42</f>
        <v>216385392.70749</v>
      </c>
      <c r="K44" s="29">
        <f>K8+K22+K42</f>
        <v>225806857.86286002</v>
      </c>
      <c r="L44" s="30">
        <f t="shared" si="4"/>
        <v>4.3540208687311779</v>
      </c>
      <c r="M44" s="30">
        <f t="shared" si="5"/>
        <v>88.30335104237821</v>
      </c>
    </row>
    <row r="45" spans="1:13" ht="15.5" x14ac:dyDescent="0.3">
      <c r="A45" s="15" t="s">
        <v>38</v>
      </c>
      <c r="B45" s="19">
        <f>B46-B44</f>
        <v>1962328.2034699954</v>
      </c>
      <c r="C45" s="19">
        <f>C46-C44</f>
        <v>2680361.1869699992</v>
      </c>
      <c r="D45" s="20">
        <f t="shared" si="0"/>
        <v>36.590871100476576</v>
      </c>
      <c r="E45" s="20">
        <f t="shared" si="1"/>
        <v>11.359236820233546</v>
      </c>
      <c r="F45" s="19">
        <f>F46-F44</f>
        <v>5122641.2602500021</v>
      </c>
      <c r="G45" s="19">
        <f>G46-G44</f>
        <v>7270423.1010299996</v>
      </c>
      <c r="H45" s="21">
        <f t="shared" si="2"/>
        <v>41.92723502709574</v>
      </c>
      <c r="I45" s="20">
        <f t="shared" si="3"/>
        <v>11.804959817516179</v>
      </c>
      <c r="J45" s="19">
        <f>J46-J44</f>
        <v>18984946.175509989</v>
      </c>
      <c r="K45" s="19">
        <f>K46-K44</f>
        <v>29910343.350139976</v>
      </c>
      <c r="L45" s="21">
        <f t="shared" si="4"/>
        <v>57.547685801308305</v>
      </c>
      <c r="M45" s="20">
        <f t="shared" si="5"/>
        <v>11.696648957621788</v>
      </c>
    </row>
    <row r="46" spans="1:13" s="12" customFormat="1" ht="22.5" customHeight="1" x14ac:dyDescent="0.4">
      <c r="A46" s="11" t="s">
        <v>42</v>
      </c>
      <c r="B46" s="22">
        <v>22609765.259</v>
      </c>
      <c r="C46" s="22">
        <v>23596313.989999998</v>
      </c>
      <c r="D46" s="31">
        <f t="shared" si="0"/>
        <v>4.3633744963685324</v>
      </c>
      <c r="E46" s="23">
        <f t="shared" si="1"/>
        <v>100</v>
      </c>
      <c r="F46" s="22">
        <v>60068051.037</v>
      </c>
      <c r="G46" s="22">
        <v>61587868.263999999</v>
      </c>
      <c r="H46" s="31">
        <f t="shared" si="2"/>
        <v>2.5301590458858723</v>
      </c>
      <c r="I46" s="23">
        <f t="shared" si="3"/>
        <v>100</v>
      </c>
      <c r="J46" s="22">
        <v>235370338.88299999</v>
      </c>
      <c r="K46" s="22">
        <v>255717201.213</v>
      </c>
      <c r="L46" s="31">
        <f t="shared" si="4"/>
        <v>8.6446161511090889</v>
      </c>
      <c r="M46" s="23">
        <f t="shared" si="5"/>
        <v>100</v>
      </c>
    </row>
    <row r="47" spans="1:13" ht="20.25" customHeight="1" x14ac:dyDescent="0.25">
      <c r="C47" s="17"/>
    </row>
    <row r="49" spans="1:1" x14ac:dyDescent="0.25">
      <c r="A49" s="1" t="s">
        <v>50</v>
      </c>
    </row>
    <row r="50" spans="1:1" ht="25" x14ac:dyDescent="0.25">
      <c r="A50" s="18" t="s">
        <v>41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Veysel Kablan</cp:lastModifiedBy>
  <cp:lastPrinted>2016-02-26T09:44:09Z</cp:lastPrinted>
  <dcterms:created xsi:type="dcterms:W3CDTF">2013-08-01T04:41:02Z</dcterms:created>
  <dcterms:modified xsi:type="dcterms:W3CDTF">2023-04-28T05:42:16Z</dcterms:modified>
</cp:coreProperties>
</file>